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mplyglin/Desktop/"/>
    </mc:Choice>
  </mc:AlternateContent>
  <xr:revisionPtr revIDLastSave="0" documentId="13_ncr:1_{71D7E9B7-4A4E-2644-8922-4923846AC843}" xr6:coauthVersionLast="45" xr6:coauthVersionMax="45" xr10:uidLastSave="{00000000-0000-0000-0000-000000000000}"/>
  <bookViews>
    <workbookView xWindow="0" yWindow="460" windowWidth="28800" windowHeight="16560" xr2:uid="{00000000-000D-0000-FFFF-FFFF00000000}"/>
  </bookViews>
  <sheets>
    <sheet name="Guidance" sheetId="13" r:id="rId1"/>
    <sheet name="2020 SUMMARY" sheetId="11" r:id="rId2"/>
    <sheet name="Spending Split" sheetId="5" r:id="rId3"/>
    <sheet name="Savings &amp; Cash Tota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5" l="1"/>
  <c r="B21" i="5" s="1"/>
  <c r="B20" i="5"/>
  <c r="C4" i="5"/>
  <c r="C6" i="5"/>
  <c r="C5" i="5"/>
  <c r="C70" i="11"/>
  <c r="O40" i="11"/>
  <c r="O41" i="11"/>
  <c r="O42" i="11"/>
  <c r="O43" i="11"/>
  <c r="C44" i="11"/>
  <c r="O35" i="11"/>
  <c r="O36" i="11"/>
  <c r="O37" i="11"/>
  <c r="O38" i="11"/>
  <c r="O39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C9" i="11"/>
  <c r="O7" i="11"/>
  <c r="O8" i="11"/>
  <c r="D72" i="11" l="1"/>
  <c r="F44" i="11"/>
  <c r="G28" i="11"/>
  <c r="H28" i="11"/>
  <c r="J28" i="11"/>
  <c r="L28" i="11"/>
  <c r="N70" i="11"/>
  <c r="M70" i="11"/>
  <c r="N72" i="11" s="1"/>
  <c r="L70" i="11"/>
  <c r="M72" i="11" s="1"/>
  <c r="K70" i="11"/>
  <c r="L72" i="11" s="1"/>
  <c r="J70" i="11"/>
  <c r="K72" i="11" s="1"/>
  <c r="I70" i="11"/>
  <c r="J72" i="11" s="1"/>
  <c r="H70" i="11"/>
  <c r="I72" i="11" s="1"/>
  <c r="E70" i="11"/>
  <c r="F72" i="11" s="1"/>
  <c r="D70" i="11"/>
  <c r="E72" i="11" s="1"/>
  <c r="F70" i="11"/>
  <c r="G72" i="11" s="1"/>
  <c r="G70" i="11"/>
  <c r="H72" i="11" s="1"/>
  <c r="N44" i="11"/>
  <c r="M44" i="11"/>
  <c r="L44" i="11"/>
  <c r="K44" i="11"/>
  <c r="J44" i="11"/>
  <c r="I44" i="11"/>
  <c r="H44" i="11"/>
  <c r="G44" i="11"/>
  <c r="O30" i="11"/>
  <c r="N28" i="11"/>
  <c r="M28" i="11"/>
  <c r="K28" i="11"/>
  <c r="I28" i="11"/>
  <c r="F28" i="11"/>
  <c r="E28" i="11"/>
  <c r="C28" i="11"/>
  <c r="C74" i="11" s="1"/>
  <c r="O12" i="11"/>
  <c r="O6" i="11"/>
  <c r="D4" i="11" l="1"/>
  <c r="B5" i="9"/>
  <c r="B11" i="9" s="1"/>
  <c r="O72" i="11"/>
  <c r="O70" i="11"/>
  <c r="O34" i="11"/>
  <c r="O44" i="11" s="1"/>
  <c r="E44" i="11"/>
  <c r="O28" i="11"/>
  <c r="O9" i="11"/>
  <c r="D28" i="11"/>
  <c r="D44" i="11"/>
  <c r="D9" i="11" l="1"/>
  <c r="D74" i="11" s="1"/>
  <c r="C5" i="9" s="1"/>
  <c r="E4" i="11" l="1"/>
  <c r="E9" i="11" s="1"/>
  <c r="E74" i="11" s="1"/>
  <c r="C9" i="5"/>
  <c r="C8" i="5"/>
  <c r="C11" i="9"/>
  <c r="F4" i="11" l="1"/>
  <c r="F9" i="11" s="1"/>
  <c r="F74" i="11" s="1"/>
  <c r="E5" i="9" s="1"/>
  <c r="E11" i="9" s="1"/>
  <c r="D5" i="9"/>
  <c r="D11" i="9" s="1"/>
  <c r="G4" i="11" l="1"/>
  <c r="G9" i="11" s="1"/>
  <c r="G74" i="11" s="1"/>
  <c r="F5" i="9" s="1"/>
  <c r="F11" i="9" s="1"/>
  <c r="H4" i="11" l="1"/>
  <c r="H9" i="11" s="1"/>
  <c r="H74" i="11" s="1"/>
  <c r="G5" i="9" s="1"/>
  <c r="G11" i="9" s="1"/>
  <c r="I4" i="11" l="1"/>
  <c r="I9" i="11" s="1"/>
  <c r="I74" i="11" s="1"/>
  <c r="H5" i="9" s="1"/>
  <c r="H11" i="9" s="1"/>
  <c r="J4" i="11" l="1"/>
  <c r="J9" i="11" s="1"/>
  <c r="J74" i="11" s="1"/>
  <c r="I5" i="9" s="1"/>
  <c r="I11" i="9" s="1"/>
  <c r="K4" i="11" l="1"/>
  <c r="K9" i="11" s="1"/>
  <c r="K74" i="11" s="1"/>
  <c r="J5" i="9" s="1"/>
  <c r="J11" i="9" s="1"/>
  <c r="L4" i="11" l="1"/>
  <c r="L9" i="11" s="1"/>
  <c r="L74" i="11" s="1"/>
  <c r="K5" i="9" s="1"/>
  <c r="K11" i="9" s="1"/>
  <c r="M4" i="11" l="1"/>
  <c r="M9" i="11" s="1"/>
  <c r="M74" i="11" s="1"/>
  <c r="L5" i="9" s="1"/>
  <c r="L11" i="9" s="1"/>
  <c r="B19" i="5"/>
  <c r="B16" i="5"/>
  <c r="B15" i="5"/>
  <c r="B17" i="5"/>
  <c r="N4" i="11" l="1"/>
  <c r="N9" i="11" s="1"/>
  <c r="N74" i="11" s="1"/>
  <c r="M5" i="9" s="1"/>
  <c r="M11" i="9" s="1"/>
</calcChain>
</file>

<file path=xl/sharedStrings.xml><?xml version="1.0" encoding="utf-8"?>
<sst xmlns="http://schemas.openxmlformats.org/spreadsheetml/2006/main" count="124" uniqueCount="88">
  <si>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</si>
  <si>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</si>
  <si>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</si>
  <si>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</si>
  <si>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</si>
  <si>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</si>
  <si>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</si>
  <si>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</si>
  <si>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</si>
  <si>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</si>
  <si>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</si>
  <si>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</si>
  <si>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</si>
  <si>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Salary</t>
  </si>
  <si>
    <t>Other Income</t>
  </si>
  <si>
    <t>Opening Balance</t>
  </si>
  <si>
    <t>Income</t>
  </si>
  <si>
    <t>Regular Outgoings</t>
  </si>
  <si>
    <t>Credit Card</t>
  </si>
  <si>
    <t>Opal Card</t>
  </si>
  <si>
    <t>E-Toll</t>
  </si>
  <si>
    <t>Adhoc Payments</t>
  </si>
  <si>
    <t>Uber</t>
  </si>
  <si>
    <t>Closing Balance</t>
  </si>
  <si>
    <t>FOOD</t>
  </si>
  <si>
    <t>PARKING</t>
  </si>
  <si>
    <t>GROCERY</t>
  </si>
  <si>
    <t>HOME</t>
  </si>
  <si>
    <t>CLOTHES</t>
  </si>
  <si>
    <t>DRINKS</t>
  </si>
  <si>
    <t>BEAUTY</t>
  </si>
  <si>
    <t>GIGS</t>
  </si>
  <si>
    <t>TRAINING</t>
  </si>
  <si>
    <t>THEATRE</t>
  </si>
  <si>
    <t>GIFTS</t>
  </si>
  <si>
    <t>HOLIDAY</t>
  </si>
  <si>
    <t>Credit Card Incurred</t>
  </si>
  <si>
    <t>Credit Card Deducted</t>
  </si>
  <si>
    <t>$</t>
  </si>
  <si>
    <t>% Split</t>
  </si>
  <si>
    <t>TAXI</t>
  </si>
  <si>
    <t>Tax Income</t>
  </si>
  <si>
    <t>Car Insurance</t>
  </si>
  <si>
    <t>Gifts</t>
  </si>
  <si>
    <t>Total Income</t>
  </si>
  <si>
    <t>Health Insurance</t>
  </si>
  <si>
    <t>Life/Critical Illness Insurance</t>
  </si>
  <si>
    <t>Mortgage/Rent</t>
  </si>
  <si>
    <t>Home &amp; Contents Insurance</t>
  </si>
  <si>
    <t>Internet &amp; Phone</t>
  </si>
  <si>
    <t>Gas &amp; Electricity</t>
  </si>
  <si>
    <t>Gym Membership</t>
  </si>
  <si>
    <t>Netflix</t>
  </si>
  <si>
    <t>Other Subscriptions</t>
  </si>
  <si>
    <t>Car Fuel</t>
  </si>
  <si>
    <t>Pet Insurance</t>
  </si>
  <si>
    <t>Monthly Supermarket Spend</t>
  </si>
  <si>
    <t>Spotify</t>
  </si>
  <si>
    <t>Dining Out</t>
  </si>
  <si>
    <t>Transfers to friends</t>
  </si>
  <si>
    <t>Savings Allocation</t>
  </si>
  <si>
    <t>Movies &amp; Entertainment Activities</t>
  </si>
  <si>
    <t>Cash Withrawals</t>
  </si>
  <si>
    <t>?</t>
  </si>
  <si>
    <t>BOOKS</t>
  </si>
  <si>
    <t>Short Term Savings - Holidays etc</t>
  </si>
  <si>
    <t>Long Term Savings - Future Safety Net</t>
  </si>
  <si>
    <t>Daily Adhoc Expenses</t>
  </si>
  <si>
    <t>Splurge - Celebrating You!</t>
  </si>
  <si>
    <t>Current Account</t>
  </si>
  <si>
    <t>Your Current Split</t>
  </si>
  <si>
    <t>Buffer /Overspend</t>
  </si>
  <si>
    <t xml:space="preserve"> </t>
  </si>
  <si>
    <t>A suggested split</t>
  </si>
  <si>
    <t>Savings - Short Term</t>
  </si>
  <si>
    <t xml:space="preserve">Other Investments </t>
  </si>
  <si>
    <t>By End of Month</t>
  </si>
  <si>
    <t>Use this spreadsheet as a way to understand your current income and outgoings - it will help you see where you might need to focus</t>
  </si>
  <si>
    <t>For regular income and outgoings that are predictable - populate for the months ahead so you can see how much money you will have as the year goes on</t>
  </si>
  <si>
    <t>If outgoings are creeping up - consider where you might be-able to cut back, do you need subscription to both Netflix and Stan or are there subscriptions that you no longer need?</t>
  </si>
  <si>
    <t>Consider getting a new quote on your energy bills to see if you can save money there</t>
  </si>
  <si>
    <t>For Credit Card Spend often this is taken from your account the month after you have spent the money - but it is worth you keeping tabs on what has been spent so you know how much will come out the next month</t>
  </si>
  <si>
    <r>
      <t xml:space="preserve">In the </t>
    </r>
    <r>
      <rPr>
        <b/>
        <sz val="16"/>
        <color theme="1"/>
        <rFont val="Calibri"/>
        <family val="2"/>
        <scheme val="minor"/>
      </rPr>
      <t>2020 Summary</t>
    </r>
    <r>
      <rPr>
        <sz val="16"/>
        <color theme="1"/>
        <rFont val="Calibri"/>
        <family val="2"/>
        <scheme val="minor"/>
      </rPr>
      <t xml:space="preserve"> - capture your income and out-goings on a monthly basis - if you have more than one current account feel free to duplicate the sheet</t>
    </r>
  </si>
  <si>
    <t>This may not be possible right now but having a guide can allow you to think about where you might be able to focus going forward</t>
  </si>
  <si>
    <t>You can see where your current split of expenses is going to give you an indication of twhere you are right now</t>
  </si>
  <si>
    <r>
      <t>The</t>
    </r>
    <r>
      <rPr>
        <b/>
        <sz val="16"/>
        <color theme="1"/>
        <rFont val="Calibri"/>
        <family val="2"/>
        <scheme val="minor"/>
      </rPr>
      <t xml:space="preserve"> Spending Split</t>
    </r>
    <r>
      <rPr>
        <sz val="16"/>
        <color theme="1"/>
        <rFont val="Calibri"/>
        <family val="2"/>
        <scheme val="minor"/>
      </rPr>
      <t xml:space="preserve"> gives you an example of how you might want to split your monthly income to ensure you can save some money each month too.  </t>
    </r>
  </si>
  <si>
    <t>Use the Savings &amp; Cash Total sheet to show you your financial position each month so you can keep a track of where you are across all of your accounts</t>
  </si>
  <si>
    <t>This is just a simple spreadsheet and I hope you find it helps you - but if you need anyhelp please don't hesitate to get in touch via www.heartofhuman.com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</si>
</sst>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5" formatCode="#,##0;[Red]\(#,##0\)"/>
    <numFmt numFmtId="166" formatCode="#,##0.0;[Red]\(#,##0.0\)"/>
    <numFmt numFmtId="167" formatCode="#,##0.0000000000000;[Red]#,##0.0000000000000"/>
    <numFmt numFmtId="168" formatCode="#,##0.00;[Red]\(#,##0.00\)"/>
    <numFmt numFmtId="176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3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3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166" fontId="0" fillId="0" borderId="0" xfId="0" applyNumberFormat="1"/>
    <xf numFmtId="167" fontId="0" fillId="0" borderId="0" xfId="0" applyNumberFormat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0" xfId="1" applyNumberFormat="1" applyFont="1" applyFill="1"/>
    <xf numFmtId="0" fontId="0" fillId="2" borderId="0" xfId="0" applyFill="1"/>
    <xf numFmtId="165" fontId="0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165" fontId="0" fillId="2" borderId="2" xfId="1" applyNumberFormat="1" applyFont="1" applyFill="1" applyBorder="1"/>
    <xf numFmtId="0" fontId="2" fillId="0" borderId="2" xfId="0" applyFont="1" applyBorder="1"/>
    <xf numFmtId="165" fontId="0" fillId="2" borderId="2" xfId="0" applyNumberFormat="1" applyFill="1" applyBorder="1"/>
    <xf numFmtId="0" fontId="2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165" fontId="0" fillId="2" borderId="0" xfId="1" applyNumberFormat="1" applyFont="1" applyFill="1" applyBorder="1"/>
    <xf numFmtId="165" fontId="0" fillId="2" borderId="0" xfId="0" applyNumberFormat="1" applyFill="1" applyBorder="1"/>
    <xf numFmtId="9" fontId="0" fillId="0" borderId="0" xfId="2" applyFont="1"/>
    <xf numFmtId="0" fontId="0" fillId="0" borderId="0" xfId="0" applyAlignment="1">
      <alignment horizontal="center"/>
    </xf>
    <xf numFmtId="168" fontId="0" fillId="2" borderId="1" xfId="1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0" fillId="0" borderId="0" xfId="0"/>
    <xf numFmtId="165" fontId="2" fillId="2" borderId="2" xfId="1" applyNumberFormat="1" applyFont="1" applyFill="1" applyBorder="1"/>
    <xf numFmtId="0" fontId="0" fillId="34" borderId="0" xfId="0" applyFill="1" applyAlignment="1">
      <alignment horizontal="center"/>
    </xf>
    <xf numFmtId="0" fontId="0" fillId="34" borderId="0" xfId="0" applyFill="1"/>
    <xf numFmtId="9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9" fontId="0" fillId="34" borderId="0" xfId="2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/>
    <xf numFmtId="9" fontId="0" fillId="35" borderId="0" xfId="0" applyNumberFormat="1" applyFill="1" applyAlignment="1">
      <alignment horizontal="center"/>
    </xf>
    <xf numFmtId="9" fontId="0" fillId="35" borderId="0" xfId="2" applyFont="1" applyFill="1" applyAlignment="1">
      <alignment horizontal="center"/>
    </xf>
    <xf numFmtId="176" fontId="1" fillId="2" borderId="0" xfId="1" applyNumberFormat="1" applyFont="1" applyFill="1" applyBorder="1" applyAlignment="1"/>
    <xf numFmtId="176" fontId="2" fillId="2" borderId="2" xfId="1" applyNumberFormat="1" applyFont="1" applyFill="1" applyBorder="1" applyAlignment="1"/>
    <xf numFmtId="168" fontId="2" fillId="2" borderId="2" xfId="1" applyNumberFormat="1" applyFont="1" applyFill="1" applyBorder="1"/>
    <xf numFmtId="1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19" fillId="0" borderId="0" xfId="0" applyFont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3" xr:uid="{00000000-0005-0000-0000-000002000000}"/>
    <cellStyle name="Note" xfId="18" builtinId="10" customBuiltin="1"/>
    <cellStyle name="Output" xfId="13" builtinId="21" customBuiltin="1"/>
    <cellStyle name="Per cent" xfId="2" builtinId="5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079E-435E-E649-A578-E68B68532A05}">
  <dimension ref="B2:B19"/>
  <sheetViews>
    <sheetView showGridLines="0" tabSelected="1" workbookViewId="0">
      <selection activeCell="E21" sqref="E21"/>
    </sheetView>
  </sheetViews>
  <sheetFormatPr baseColWidth="10" defaultRowHeight="15" x14ac:dyDescent="0.2"/>
  <sheetData>
    <row r="2" spans="2:2" ht="21" x14ac:dyDescent="0.25">
      <c r="B2" s="42" t="s">
        <v>77</v>
      </c>
    </row>
    <row r="3" spans="2:2" ht="21" x14ac:dyDescent="0.25">
      <c r="B3" s="42"/>
    </row>
    <row r="4" spans="2:2" ht="21" x14ac:dyDescent="0.25">
      <c r="B4" s="42" t="s">
        <v>82</v>
      </c>
    </row>
    <row r="5" spans="2:2" ht="21" x14ac:dyDescent="0.25">
      <c r="B5" s="42" t="s">
        <v>78</v>
      </c>
    </row>
    <row r="6" spans="2:2" ht="21" x14ac:dyDescent="0.25">
      <c r="B6" s="42" t="s">
        <v>79</v>
      </c>
    </row>
    <row r="7" spans="2:2" ht="21" x14ac:dyDescent="0.25">
      <c r="B7" s="42" t="s">
        <v>80</v>
      </c>
    </row>
    <row r="8" spans="2:2" ht="21" x14ac:dyDescent="0.25">
      <c r="B8" s="42" t="s">
        <v>81</v>
      </c>
    </row>
    <row r="11" spans="2:2" ht="21" x14ac:dyDescent="0.25">
      <c r="B11" s="42" t="s">
        <v>85</v>
      </c>
    </row>
    <row r="12" spans="2:2" ht="21" x14ac:dyDescent="0.25">
      <c r="B12" s="42" t="s">
        <v>83</v>
      </c>
    </row>
    <row r="13" spans="2:2" ht="21" x14ac:dyDescent="0.25">
      <c r="B13" s="42" t="s">
        <v>84</v>
      </c>
    </row>
    <row r="16" spans="2:2" ht="21" x14ac:dyDescent="0.25">
      <c r="B16" s="42" t="s">
        <v>86</v>
      </c>
    </row>
    <row r="19" spans="2:2" ht="21" x14ac:dyDescent="0.25">
      <c r="B19" s="42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E9DF1-82FA-DC40-AD43-8FB38EA4C7B6}">
  <dimension ref="B3:R82"/>
  <sheetViews>
    <sheetView showGridLines="0" topLeftCell="A24" zoomScale="86" zoomScaleNormal="90" workbookViewId="0">
      <selection activeCell="T17" sqref="T17"/>
    </sheetView>
  </sheetViews>
  <sheetFormatPr baseColWidth="10" defaultColWidth="8.83203125" defaultRowHeight="15" x14ac:dyDescent="0.2"/>
  <cols>
    <col min="1" max="1" width="8.83203125" style="26"/>
    <col min="2" max="2" width="27.33203125" style="26" bestFit="1" customWidth="1"/>
    <col min="3" max="5" width="10.1640625" style="26" bestFit="1" customWidth="1"/>
    <col min="6" max="6" width="11.33203125" style="26" bestFit="1" customWidth="1"/>
    <col min="7" max="8" width="10.1640625" style="26" bestFit="1" customWidth="1"/>
    <col min="9" max="9" width="11.33203125" style="26" bestFit="1" customWidth="1"/>
    <col min="10" max="11" width="10.83203125" style="26" bestFit="1" customWidth="1"/>
    <col min="12" max="12" width="11.33203125" style="26" bestFit="1" customWidth="1"/>
    <col min="13" max="14" width="10.1640625" style="26" bestFit="1" customWidth="1"/>
    <col min="15" max="15" width="9.1640625" style="26" customWidth="1"/>
    <col min="16" max="16384" width="8.83203125" style="26"/>
  </cols>
  <sheetData>
    <row r="3" spans="2:18" x14ac:dyDescent="0.2">
      <c r="B3" s="12"/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</row>
    <row r="4" spans="2:18" x14ac:dyDescent="0.2">
      <c r="B4" s="17" t="s">
        <v>15</v>
      </c>
      <c r="C4" s="24">
        <v>10000</v>
      </c>
      <c r="D4" s="24">
        <f>C74</f>
        <v>11490</v>
      </c>
      <c r="E4" s="24">
        <f t="shared" ref="E4:N4" si="0">D74</f>
        <v>12880</v>
      </c>
      <c r="F4" s="24">
        <f t="shared" si="0"/>
        <v>13870</v>
      </c>
      <c r="G4" s="24">
        <f t="shared" si="0"/>
        <v>14860</v>
      </c>
      <c r="H4" s="24">
        <f t="shared" si="0"/>
        <v>15850</v>
      </c>
      <c r="I4" s="24">
        <f t="shared" si="0"/>
        <v>16840</v>
      </c>
      <c r="J4" s="24">
        <f t="shared" si="0"/>
        <v>17830</v>
      </c>
      <c r="K4" s="24">
        <f t="shared" si="0"/>
        <v>18820</v>
      </c>
      <c r="L4" s="24">
        <f t="shared" si="0"/>
        <v>19410</v>
      </c>
      <c r="M4" s="24">
        <f t="shared" si="0"/>
        <v>20400</v>
      </c>
      <c r="N4" s="24">
        <f t="shared" si="0"/>
        <v>21390</v>
      </c>
      <c r="O4" s="7"/>
      <c r="P4" s="1"/>
    </row>
    <row r="5" spans="2:18" x14ac:dyDescent="0.2">
      <c r="B5" s="3" t="s">
        <v>16</v>
      </c>
      <c r="C5" s="9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6"/>
      <c r="P5" s="1"/>
    </row>
    <row r="6" spans="2:18" x14ac:dyDescent="0.2">
      <c r="B6" s="26" t="s">
        <v>13</v>
      </c>
      <c r="C6" s="8">
        <v>2000</v>
      </c>
      <c r="D6" s="8">
        <v>2000</v>
      </c>
      <c r="E6" s="8">
        <v>2000</v>
      </c>
      <c r="F6" s="8">
        <v>2000</v>
      </c>
      <c r="G6" s="8">
        <v>2000</v>
      </c>
      <c r="H6" s="8">
        <v>2000</v>
      </c>
      <c r="I6" s="8">
        <v>2000</v>
      </c>
      <c r="J6" s="8">
        <v>2000</v>
      </c>
      <c r="K6" s="8">
        <v>2000</v>
      </c>
      <c r="L6" s="8">
        <v>2000</v>
      </c>
      <c r="M6" s="8">
        <v>2000</v>
      </c>
      <c r="N6" s="8">
        <v>2000</v>
      </c>
      <c r="O6" s="6">
        <f>SUM(C6:N6)</f>
        <v>24000</v>
      </c>
      <c r="P6" s="1"/>
    </row>
    <row r="7" spans="2:18" x14ac:dyDescent="0.2">
      <c r="B7" s="19" t="s">
        <v>14</v>
      </c>
      <c r="C7" s="20">
        <v>500</v>
      </c>
      <c r="D7" s="20">
        <v>500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6">
        <f t="shared" ref="O7:O8" si="1">SUM(C7:N7)</f>
        <v>1000</v>
      </c>
      <c r="P7" s="1"/>
    </row>
    <row r="8" spans="2:18" x14ac:dyDescent="0.2">
      <c r="B8" s="12" t="s">
        <v>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6">
        <f t="shared" si="1"/>
        <v>0</v>
      </c>
      <c r="P8" s="1"/>
    </row>
    <row r="9" spans="2:18" x14ac:dyDescent="0.2">
      <c r="B9" s="15" t="s">
        <v>44</v>
      </c>
      <c r="C9" s="27">
        <f>SUM(C4:C8)</f>
        <v>12500</v>
      </c>
      <c r="D9" s="27">
        <f>SUM(D4:D8)</f>
        <v>13990</v>
      </c>
      <c r="E9" s="27">
        <f>SUM(E4:E8)</f>
        <v>14880</v>
      </c>
      <c r="F9" s="27">
        <f>SUM(F4:F8)</f>
        <v>15870</v>
      </c>
      <c r="G9" s="27">
        <f>SUM(G4:G8)</f>
        <v>16860</v>
      </c>
      <c r="H9" s="27">
        <f>SUM(H4:H8)</f>
        <v>17850</v>
      </c>
      <c r="I9" s="27">
        <f>SUM(I4:I8)</f>
        <v>18840</v>
      </c>
      <c r="J9" s="27">
        <f>SUM(J4:J8)</f>
        <v>19830</v>
      </c>
      <c r="K9" s="27">
        <f>SUM(K4:K8)</f>
        <v>20820</v>
      </c>
      <c r="L9" s="27">
        <f>SUM(L4:L8)</f>
        <v>21410</v>
      </c>
      <c r="M9" s="27">
        <f>SUM(M4:M8)</f>
        <v>22400</v>
      </c>
      <c r="N9" s="27">
        <f>SUM(N4:N8)</f>
        <v>23390</v>
      </c>
      <c r="O9" s="27">
        <f>SUM(O4:O8)</f>
        <v>25000</v>
      </c>
      <c r="P9" s="1"/>
    </row>
    <row r="10" spans="2:18" x14ac:dyDescent="0.2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/>
      <c r="P10" s="1"/>
    </row>
    <row r="11" spans="2:18" x14ac:dyDescent="0.2">
      <c r="B11" s="3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/>
      <c r="P11" s="1"/>
    </row>
    <row r="12" spans="2:18" x14ac:dyDescent="0.2">
      <c r="B12" s="26" t="s">
        <v>47</v>
      </c>
      <c r="C12" s="8">
        <v>-500</v>
      </c>
      <c r="D12" s="8">
        <v>-500</v>
      </c>
      <c r="E12" s="8">
        <v>-500</v>
      </c>
      <c r="F12" s="8">
        <v>-500</v>
      </c>
      <c r="G12" s="8">
        <v>-500</v>
      </c>
      <c r="H12" s="8">
        <v>-500</v>
      </c>
      <c r="I12" s="8">
        <v>-500</v>
      </c>
      <c r="J12" s="8">
        <v>-500</v>
      </c>
      <c r="K12" s="8">
        <v>-500</v>
      </c>
      <c r="L12" s="8">
        <v>-500</v>
      </c>
      <c r="M12" s="8">
        <v>-500</v>
      </c>
      <c r="N12" s="8">
        <v>-500</v>
      </c>
      <c r="O12" s="6">
        <f t="shared" ref="O12:O27" si="2">SUM(C12:N12)</f>
        <v>-6000</v>
      </c>
      <c r="R12" s="2"/>
    </row>
    <row r="13" spans="2:18" x14ac:dyDescent="0.2">
      <c r="B13" s="26" t="s">
        <v>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2"/>
        <v>0</v>
      </c>
      <c r="R13" s="2"/>
    </row>
    <row r="14" spans="2:18" x14ac:dyDescent="0.2">
      <c r="B14" s="26" t="s">
        <v>45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2"/>
        <v>0</v>
      </c>
    </row>
    <row r="15" spans="2:18" x14ac:dyDescent="0.2">
      <c r="B15" s="26" t="s">
        <v>48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2"/>
        <v>0</v>
      </c>
    </row>
    <row r="16" spans="2:18" x14ac:dyDescent="0.2">
      <c r="B16" s="26" t="s">
        <v>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2"/>
        <v>0</v>
      </c>
    </row>
    <row r="17" spans="2:15" x14ac:dyDescent="0.2">
      <c r="B17" s="26" t="s">
        <v>42</v>
      </c>
      <c r="C17" s="8"/>
      <c r="D17" s="8"/>
      <c r="E17" s="8"/>
      <c r="F17" s="8"/>
      <c r="G17" s="8"/>
      <c r="H17" s="8"/>
      <c r="I17" s="8"/>
      <c r="J17" s="8"/>
      <c r="K17" s="8">
        <v>-400</v>
      </c>
      <c r="L17" s="8"/>
      <c r="M17" s="8"/>
      <c r="N17" s="8"/>
      <c r="O17" s="6">
        <f t="shared" si="2"/>
        <v>-400</v>
      </c>
    </row>
    <row r="18" spans="2:15" x14ac:dyDescent="0.2">
      <c r="B18" s="26" t="s">
        <v>54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2"/>
        <v>0</v>
      </c>
    </row>
    <row r="19" spans="2:15" x14ac:dyDescent="0.2">
      <c r="B19" s="26" t="s">
        <v>49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6">
        <f t="shared" si="2"/>
        <v>0</v>
      </c>
    </row>
    <row r="20" spans="2:15" x14ac:dyDescent="0.2">
      <c r="B20" s="26" t="s">
        <v>50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2"/>
        <v>0</v>
      </c>
    </row>
    <row r="21" spans="2:15" x14ac:dyDescent="0.2">
      <c r="B21" s="26" t="s">
        <v>51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">
        <f t="shared" si="2"/>
        <v>0</v>
      </c>
    </row>
    <row r="22" spans="2:15" x14ac:dyDescent="0.2">
      <c r="B22" s="26" t="s"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6">
        <f t="shared" si="2"/>
        <v>0</v>
      </c>
    </row>
    <row r="23" spans="2:15" x14ac:dyDescent="0.2">
      <c r="B23" s="26" t="s"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2"/>
        <v>0</v>
      </c>
    </row>
    <row r="24" spans="2:15" x14ac:dyDescent="0.2">
      <c r="B24" s="26" t="s">
        <v>52</v>
      </c>
      <c r="C24" s="8">
        <v>-10</v>
      </c>
      <c r="D24" s="8">
        <v>-10</v>
      </c>
      <c r="E24" s="8">
        <v>-10</v>
      </c>
      <c r="F24" s="8">
        <v>-10</v>
      </c>
      <c r="G24" s="8">
        <v>-10</v>
      </c>
      <c r="H24" s="8">
        <v>-10</v>
      </c>
      <c r="I24" s="8">
        <v>-10</v>
      </c>
      <c r="J24" s="8">
        <v>-10</v>
      </c>
      <c r="K24" s="8">
        <v>-10</v>
      </c>
      <c r="L24" s="8">
        <v>-10</v>
      </c>
      <c r="M24" s="8">
        <v>-10</v>
      </c>
      <c r="N24" s="8">
        <v>-10</v>
      </c>
      <c r="O24" s="6">
        <f t="shared" si="2"/>
        <v>-120</v>
      </c>
    </row>
    <row r="25" spans="2:15" x14ac:dyDescent="0.2">
      <c r="B25" s="26" t="s">
        <v>57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2"/>
        <v>0</v>
      </c>
    </row>
    <row r="26" spans="2:15" x14ac:dyDescent="0.2">
      <c r="B26" s="26" t="s">
        <v>53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2"/>
        <v>0</v>
      </c>
    </row>
    <row r="27" spans="2:15" x14ac:dyDescent="0.2">
      <c r="B27" s="26" t="s">
        <v>56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">
        <f t="shared" si="2"/>
        <v>0</v>
      </c>
    </row>
    <row r="28" spans="2:15" x14ac:dyDescent="0.2">
      <c r="B28" s="13"/>
      <c r="C28" s="14">
        <f>SUM(C12:C27)</f>
        <v>-510</v>
      </c>
      <c r="D28" s="14">
        <f t="shared" ref="D28:N28" si="3">SUM(D12:D27)</f>
        <v>-510</v>
      </c>
      <c r="E28" s="14">
        <f t="shared" si="3"/>
        <v>-510</v>
      </c>
      <c r="F28" s="14">
        <f t="shared" si="3"/>
        <v>-510</v>
      </c>
      <c r="G28" s="14">
        <f t="shared" si="3"/>
        <v>-510</v>
      </c>
      <c r="H28" s="14">
        <f t="shared" si="3"/>
        <v>-510</v>
      </c>
      <c r="I28" s="14">
        <f t="shared" si="3"/>
        <v>-510</v>
      </c>
      <c r="J28" s="14">
        <f t="shared" si="3"/>
        <v>-510</v>
      </c>
      <c r="K28" s="14">
        <f t="shared" si="3"/>
        <v>-910</v>
      </c>
      <c r="L28" s="14">
        <f>SUM(L12:L27)</f>
        <v>-510</v>
      </c>
      <c r="M28" s="14">
        <f t="shared" si="3"/>
        <v>-510</v>
      </c>
      <c r="N28" s="14">
        <f t="shared" si="3"/>
        <v>-510</v>
      </c>
      <c r="O28" s="14">
        <f>SUM(O12:O27)</f>
        <v>-6520</v>
      </c>
    </row>
    <row r="29" spans="2:15" x14ac:dyDescent="0.2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/>
    </row>
    <row r="30" spans="2:15" x14ac:dyDescent="0.2">
      <c r="B30" s="15" t="s">
        <v>60</v>
      </c>
      <c r="C30" s="14">
        <v>-500</v>
      </c>
      <c r="D30" s="14">
        <v>-500</v>
      </c>
      <c r="E30" s="14">
        <v>-500</v>
      </c>
      <c r="F30" s="14">
        <v>-500</v>
      </c>
      <c r="G30" s="14">
        <v>-500</v>
      </c>
      <c r="H30" s="14">
        <v>-500</v>
      </c>
      <c r="I30" s="14">
        <v>-500</v>
      </c>
      <c r="J30" s="14">
        <v>-500</v>
      </c>
      <c r="K30" s="14">
        <v>-500</v>
      </c>
      <c r="L30" s="14">
        <v>-500</v>
      </c>
      <c r="M30" s="14">
        <v>-500</v>
      </c>
      <c r="N30" s="14">
        <v>-500</v>
      </c>
      <c r="O30" s="16">
        <f>SUM(C30:N30)</f>
        <v>-6000</v>
      </c>
    </row>
    <row r="31" spans="2:15" x14ac:dyDescent="0.2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6"/>
    </row>
    <row r="32" spans="2:15" x14ac:dyDescent="0.2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6"/>
    </row>
    <row r="33" spans="2:15" x14ac:dyDescent="0.2">
      <c r="B33" s="3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/>
    </row>
    <row r="34" spans="2:15" x14ac:dyDescent="0.2">
      <c r="B34" s="26" t="s">
        <v>62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t="shared" ref="O34:O43" si="4">SUM(C34:N34)</f>
        <v>0</v>
      </c>
    </row>
    <row r="35" spans="2:15" x14ac:dyDescent="0.2">
      <c r="B35" s="26" t="s">
        <v>43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6">
        <f t="shared" si="4"/>
        <v>0</v>
      </c>
    </row>
    <row r="36" spans="2:15" x14ac:dyDescent="0.2">
      <c r="B36" s="26" t="s">
        <v>58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4"/>
        <v>0</v>
      </c>
    </row>
    <row r="37" spans="2:15" x14ac:dyDescent="0.2">
      <c r="B37" s="26" t="s">
        <v>22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4"/>
        <v>0</v>
      </c>
    </row>
    <row r="38" spans="2:15" x14ac:dyDescent="0.2">
      <c r="B38" s="26" t="s">
        <v>59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4"/>
        <v>0</v>
      </c>
    </row>
    <row r="39" spans="2:15" x14ac:dyDescent="0.2">
      <c r="B39" s="26" t="s">
        <v>61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4"/>
        <v>0</v>
      </c>
    </row>
    <row r="40" spans="2:15" x14ac:dyDescent="0.2">
      <c r="B40" s="26" t="s">
        <v>63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4"/>
        <v>0</v>
      </c>
    </row>
    <row r="41" spans="2:15" x14ac:dyDescent="0.2">
      <c r="B41" s="26" t="s">
        <v>63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4"/>
        <v>0</v>
      </c>
    </row>
    <row r="42" spans="2:15" x14ac:dyDescent="0.2">
      <c r="B42" s="26" t="s">
        <v>63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6">
        <f t="shared" si="4"/>
        <v>0</v>
      </c>
    </row>
    <row r="43" spans="2:15" x14ac:dyDescent="0.2">
      <c r="B43" s="26" t="s">
        <v>63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4"/>
        <v>0</v>
      </c>
    </row>
    <row r="44" spans="2:15" x14ac:dyDescent="0.2">
      <c r="B44" s="13"/>
      <c r="C44" s="14">
        <f>SUM(C34:C43)</f>
        <v>0</v>
      </c>
      <c r="D44" s="14">
        <f t="shared" ref="D44:O44" si="5">SUM(D34:D43)</f>
        <v>0</v>
      </c>
      <c r="E44" s="14">
        <f t="shared" si="5"/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4">
        <f t="shared" si="5"/>
        <v>0</v>
      </c>
      <c r="K44" s="14">
        <f t="shared" si="5"/>
        <v>0</v>
      </c>
      <c r="L44" s="14">
        <f t="shared" si="5"/>
        <v>0</v>
      </c>
      <c r="M44" s="14">
        <f t="shared" si="5"/>
        <v>0</v>
      </c>
      <c r="N44" s="14">
        <f t="shared" si="5"/>
        <v>0</v>
      </c>
      <c r="O44" s="14">
        <f t="shared" si="5"/>
        <v>0</v>
      </c>
    </row>
    <row r="45" spans="2:15" x14ac:dyDescent="0.2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/>
    </row>
    <row r="46" spans="2:15" x14ac:dyDescent="0.2">
      <c r="B46" s="3" t="s">
        <v>18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/>
    </row>
    <row r="47" spans="2:15" x14ac:dyDescent="0.2">
      <c r="B47" s="18" t="s">
        <v>30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/>
    </row>
    <row r="48" spans="2:15" x14ac:dyDescent="0.2">
      <c r="B48" s="18" t="s">
        <v>64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/>
    </row>
    <row r="49" spans="2:15" x14ac:dyDescent="0.2">
      <c r="B49" s="18" t="s">
        <v>28</v>
      </c>
      <c r="C49" s="8">
        <v>-100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/>
    </row>
    <row r="50" spans="2:15" x14ac:dyDescent="0.2">
      <c r="B50" s="18" t="s">
        <v>29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/>
    </row>
    <row r="51" spans="2:15" x14ac:dyDescent="0.2">
      <c r="B51" s="18" t="s">
        <v>24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/>
    </row>
    <row r="52" spans="2:15" x14ac:dyDescent="0.2">
      <c r="B52" s="18" t="s">
        <v>34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/>
    </row>
    <row r="53" spans="2:15" x14ac:dyDescent="0.2">
      <c r="B53" s="18" t="s">
        <v>31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/>
    </row>
    <row r="54" spans="2:15" x14ac:dyDescent="0.2">
      <c r="B54" s="18" t="s">
        <v>26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/>
    </row>
    <row r="55" spans="2:15" x14ac:dyDescent="0.2">
      <c r="B55" s="18" t="s">
        <v>35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/>
    </row>
    <row r="56" spans="2:15" x14ac:dyDescent="0.2">
      <c r="B56" s="18" t="s">
        <v>27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/>
    </row>
    <row r="57" spans="2:15" x14ac:dyDescent="0.2">
      <c r="B57" s="18" t="s">
        <v>25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/>
    </row>
    <row r="58" spans="2:15" x14ac:dyDescent="0.2">
      <c r="B58" s="18" t="s">
        <v>40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6"/>
    </row>
    <row r="59" spans="2:15" x14ac:dyDescent="0.2">
      <c r="B59" s="18" t="s">
        <v>33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/>
    </row>
    <row r="60" spans="2:15" x14ac:dyDescent="0.2">
      <c r="B60" s="18" t="s">
        <v>32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6"/>
    </row>
    <row r="61" spans="2:15" x14ac:dyDescent="0.2">
      <c r="B61" s="18" t="s">
        <v>63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/>
    </row>
    <row r="62" spans="2:15" x14ac:dyDescent="0.2">
      <c r="B62" s="18" t="s">
        <v>63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/>
    </row>
    <row r="63" spans="2:15" x14ac:dyDescent="0.2">
      <c r="B63" s="18" t="s">
        <v>63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/>
    </row>
    <row r="64" spans="2:15" x14ac:dyDescent="0.2">
      <c r="B64" s="18" t="s">
        <v>63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6"/>
    </row>
    <row r="65" spans="2:15" x14ac:dyDescent="0.2">
      <c r="B65" s="18" t="s">
        <v>63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/>
    </row>
    <row r="66" spans="2:15" x14ac:dyDescent="0.2">
      <c r="B66" s="18" t="s">
        <v>63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6"/>
    </row>
    <row r="67" spans="2:15" x14ac:dyDescent="0.2">
      <c r="B67" s="18" t="s">
        <v>63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/>
    </row>
    <row r="68" spans="2:15" x14ac:dyDescent="0.2">
      <c r="B68" s="18" t="s">
        <v>63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/>
    </row>
    <row r="69" spans="2:15" x14ac:dyDescent="0.2">
      <c r="B69" s="1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/>
    </row>
    <row r="70" spans="2:15" x14ac:dyDescent="0.2">
      <c r="B70" s="13" t="s">
        <v>36</v>
      </c>
      <c r="C70" s="14">
        <f>SUM(C47:C69)</f>
        <v>-100</v>
      </c>
      <c r="D70" s="14">
        <f>SUM(D47:D69)</f>
        <v>0</v>
      </c>
      <c r="E70" s="14">
        <f>SUM(E47:E69)</f>
        <v>0</v>
      </c>
      <c r="F70" s="14">
        <f>SUM(F47:F69)</f>
        <v>0</v>
      </c>
      <c r="G70" s="14">
        <f>SUM(G47:G69)</f>
        <v>0</v>
      </c>
      <c r="H70" s="14">
        <f>SUM(H47:H69)</f>
        <v>0</v>
      </c>
      <c r="I70" s="14">
        <f>SUM(I47:I69)</f>
        <v>0</v>
      </c>
      <c r="J70" s="14">
        <f>SUM(J47:J69)</f>
        <v>0</v>
      </c>
      <c r="K70" s="14">
        <f>SUM(K47:K69)</f>
        <v>0</v>
      </c>
      <c r="L70" s="14">
        <f>SUM(L47:L69)</f>
        <v>0</v>
      </c>
      <c r="M70" s="14">
        <f>SUM(M47:M69)</f>
        <v>0</v>
      </c>
      <c r="N70" s="14">
        <f>SUM(N47:N69)</f>
        <v>0</v>
      </c>
      <c r="O70" s="16">
        <f>SUM(C70:N70)</f>
        <v>-100</v>
      </c>
    </row>
    <row r="71" spans="2:15" x14ac:dyDescent="0.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1"/>
    </row>
    <row r="72" spans="2:15" x14ac:dyDescent="0.2">
      <c r="B72" s="13" t="s">
        <v>37</v>
      </c>
      <c r="C72" s="14"/>
      <c r="D72" s="14">
        <f>C70</f>
        <v>-100</v>
      </c>
      <c r="E72" s="14">
        <f t="shared" ref="E72:N72" si="6">D70</f>
        <v>0</v>
      </c>
      <c r="F72" s="14">
        <f t="shared" si="6"/>
        <v>0</v>
      </c>
      <c r="G72" s="14">
        <f t="shared" si="6"/>
        <v>0</v>
      </c>
      <c r="H72" s="14">
        <f t="shared" si="6"/>
        <v>0</v>
      </c>
      <c r="I72" s="14">
        <f t="shared" si="6"/>
        <v>0</v>
      </c>
      <c r="J72" s="14">
        <f t="shared" si="6"/>
        <v>0</v>
      </c>
      <c r="K72" s="14">
        <f t="shared" si="6"/>
        <v>0</v>
      </c>
      <c r="L72" s="14">
        <f t="shared" si="6"/>
        <v>0</v>
      </c>
      <c r="M72" s="14">
        <f t="shared" si="6"/>
        <v>0</v>
      </c>
      <c r="N72" s="14">
        <f t="shared" si="6"/>
        <v>0</v>
      </c>
      <c r="O72" s="16">
        <f>SUM(C72:N72)</f>
        <v>-100</v>
      </c>
    </row>
    <row r="73" spans="2:15" x14ac:dyDescent="0.2"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7"/>
    </row>
    <row r="74" spans="2:15" x14ac:dyDescent="0.2">
      <c r="B74" s="15" t="s">
        <v>23</v>
      </c>
      <c r="C74" s="39">
        <f>C9+C28+C30+C44+C72</f>
        <v>11490</v>
      </c>
      <c r="D74" s="39">
        <f>D9+D28+D30+D44+D72</f>
        <v>12880</v>
      </c>
      <c r="E74" s="39">
        <f>E9+E28+E30+E44+E72</f>
        <v>13870</v>
      </c>
      <c r="F74" s="39">
        <f>F9+F28+F30+F44+F72</f>
        <v>14860</v>
      </c>
      <c r="G74" s="39">
        <f>G9+G28+G30+G44+G72</f>
        <v>15850</v>
      </c>
      <c r="H74" s="39">
        <f>H9+H28+H30+H44+H72</f>
        <v>16840</v>
      </c>
      <c r="I74" s="39">
        <f>I9+I28+I30+I44+I72</f>
        <v>17830</v>
      </c>
      <c r="J74" s="39">
        <f>J9+J28+J30+J44+J72</f>
        <v>18820</v>
      </c>
      <c r="K74" s="39">
        <f>K9+K28+K30+K44+K72</f>
        <v>19410</v>
      </c>
      <c r="L74" s="39">
        <f>L9+L28+L30+L44+L72</f>
        <v>20400</v>
      </c>
      <c r="M74" s="39">
        <f>M9+M28+M30+M44+M72</f>
        <v>21390</v>
      </c>
      <c r="N74" s="39">
        <f>N9+N28+N30+N44+N72</f>
        <v>22380</v>
      </c>
      <c r="O74" s="27"/>
    </row>
    <row r="75" spans="2:15" x14ac:dyDescent="0.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2:15" x14ac:dyDescent="0.2">
      <c r="C76" s="1"/>
      <c r="D76" s="1"/>
      <c r="E76" s="1"/>
      <c r="F76" s="1"/>
      <c r="G76" s="22"/>
      <c r="H76" s="22"/>
      <c r="I76" s="1"/>
      <c r="J76" s="1"/>
      <c r="K76" s="1"/>
      <c r="L76" s="1"/>
      <c r="M76" s="1"/>
      <c r="N76" s="1"/>
      <c r="O76" s="2"/>
    </row>
    <row r="77" spans="2:15" x14ac:dyDescent="0.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</row>
    <row r="79" spans="2:15" x14ac:dyDescent="0.2">
      <c r="G79" s="2"/>
      <c r="H79" s="2"/>
    </row>
    <row r="80" spans="2:15" x14ac:dyDescent="0.2">
      <c r="C80" s="4"/>
      <c r="D80" s="4"/>
      <c r="E80" s="4"/>
      <c r="F80" s="4"/>
      <c r="G80" s="4"/>
      <c r="H80" s="4"/>
    </row>
    <row r="82" spans="3:4" x14ac:dyDescent="0.2">
      <c r="C82" s="5"/>
      <c r="D82" s="5"/>
    </row>
  </sheetData>
  <sortState xmlns:xlrd2="http://schemas.microsoft.com/office/spreadsheetml/2017/richdata2" ref="B47:B67">
    <sortCondition ref="B47:B6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2"/>
  <sheetViews>
    <sheetView showGridLines="0" workbookViewId="0">
      <selection activeCell="D32" sqref="D32"/>
    </sheetView>
  </sheetViews>
  <sheetFormatPr baseColWidth="10" defaultColWidth="8.83203125" defaultRowHeight="15" x14ac:dyDescent="0.2"/>
  <cols>
    <col min="1" max="1" width="3.5" customWidth="1"/>
    <col min="2" max="2" width="7" bestFit="1" customWidth="1"/>
    <col min="3" max="3" width="9" style="23" bestFit="1" customWidth="1"/>
    <col min="4" max="4" width="33.1640625" bestFit="1" customWidth="1"/>
  </cols>
  <sheetData>
    <row r="2" spans="1:4" x14ac:dyDescent="0.2">
      <c r="B2" s="28" t="s">
        <v>39</v>
      </c>
      <c r="C2" s="28" t="s">
        <v>38</v>
      </c>
      <c r="D2" s="29" t="s">
        <v>73</v>
      </c>
    </row>
    <row r="3" spans="1:4" x14ac:dyDescent="0.2">
      <c r="B3" s="30">
        <v>1</v>
      </c>
      <c r="C3" s="31">
        <v>2000</v>
      </c>
      <c r="D3" s="29" t="s">
        <v>16</v>
      </c>
    </row>
    <row r="4" spans="1:4" x14ac:dyDescent="0.2">
      <c r="B4" s="32">
        <v>0.5</v>
      </c>
      <c r="C4" s="31">
        <f>$C$3*B4</f>
        <v>1000</v>
      </c>
      <c r="D4" s="29" t="s">
        <v>17</v>
      </c>
    </row>
    <row r="5" spans="1:4" x14ac:dyDescent="0.2">
      <c r="B5" s="32">
        <v>0.25</v>
      </c>
      <c r="C5" s="31">
        <f t="shared" ref="C4:C6" si="0">$C$3*B5</f>
        <v>500</v>
      </c>
      <c r="D5" s="29" t="s">
        <v>67</v>
      </c>
    </row>
    <row r="6" spans="1:4" x14ac:dyDescent="0.2">
      <c r="B6" s="32">
        <v>0.05</v>
      </c>
      <c r="C6" s="31">
        <f t="shared" si="0"/>
        <v>100</v>
      </c>
      <c r="D6" s="29" t="s">
        <v>68</v>
      </c>
    </row>
    <row r="7" spans="1:4" x14ac:dyDescent="0.2">
      <c r="B7" s="32"/>
      <c r="C7" s="31"/>
      <c r="D7" s="29"/>
    </row>
    <row r="8" spans="1:4" x14ac:dyDescent="0.2">
      <c r="B8" s="32">
        <v>0.1</v>
      </c>
      <c r="C8" s="31">
        <f t="shared" ref="C8:C9" si="1">$C$3*B8</f>
        <v>200</v>
      </c>
      <c r="D8" s="29" t="s">
        <v>65</v>
      </c>
    </row>
    <row r="9" spans="1:4" x14ac:dyDescent="0.2">
      <c r="B9" s="32">
        <v>0.1</v>
      </c>
      <c r="C9" s="31">
        <f t="shared" si="1"/>
        <v>200</v>
      </c>
      <c r="D9" s="29" t="s">
        <v>66</v>
      </c>
    </row>
    <row r="10" spans="1:4" x14ac:dyDescent="0.2">
      <c r="B10" s="32">
        <v>0</v>
      </c>
      <c r="C10" s="31">
        <v>0</v>
      </c>
      <c r="D10" s="29" t="s">
        <v>71</v>
      </c>
    </row>
    <row r="13" spans="1:4" x14ac:dyDescent="0.2">
      <c r="A13" s="26"/>
      <c r="B13" s="33" t="s">
        <v>39</v>
      </c>
      <c r="C13" s="41" t="s">
        <v>38</v>
      </c>
      <c r="D13" s="34" t="s">
        <v>70</v>
      </c>
    </row>
    <row r="14" spans="1:4" x14ac:dyDescent="0.2">
      <c r="A14" s="26"/>
      <c r="B14" s="35">
        <v>1</v>
      </c>
      <c r="C14" s="40">
        <v>2000</v>
      </c>
      <c r="D14" s="34" t="s">
        <v>16</v>
      </c>
    </row>
    <row r="15" spans="1:4" x14ac:dyDescent="0.2">
      <c r="A15" s="26"/>
      <c r="B15" s="36">
        <f t="shared" ref="B15:B18" si="2">C15/$C$14</f>
        <v>0.6</v>
      </c>
      <c r="C15" s="40">
        <v>1200</v>
      </c>
      <c r="D15" s="34" t="s">
        <v>17</v>
      </c>
    </row>
    <row r="16" spans="1:4" x14ac:dyDescent="0.2">
      <c r="A16" s="26"/>
      <c r="B16" s="36">
        <f t="shared" si="2"/>
        <v>0.35</v>
      </c>
      <c r="C16" s="40">
        <v>700</v>
      </c>
      <c r="D16" s="34" t="s">
        <v>67</v>
      </c>
    </row>
    <row r="17" spans="1:4" x14ac:dyDescent="0.2">
      <c r="A17" s="26"/>
      <c r="B17" s="36">
        <f t="shared" si="2"/>
        <v>0</v>
      </c>
      <c r="C17" s="40">
        <v>0</v>
      </c>
      <c r="D17" s="34" t="s">
        <v>68</v>
      </c>
    </row>
    <row r="18" spans="1:4" x14ac:dyDescent="0.2">
      <c r="A18" s="26"/>
      <c r="B18" s="36"/>
      <c r="C18" s="40"/>
      <c r="D18" s="34"/>
    </row>
    <row r="19" spans="1:4" x14ac:dyDescent="0.2">
      <c r="A19" s="26"/>
      <c r="B19" s="36">
        <f>C19/$C$14</f>
        <v>0.05</v>
      </c>
      <c r="C19" s="40">
        <v>100</v>
      </c>
      <c r="D19" s="34" t="s">
        <v>65</v>
      </c>
    </row>
    <row r="20" spans="1:4" x14ac:dyDescent="0.2">
      <c r="A20" s="26"/>
      <c r="B20" s="36">
        <f>C20/$C$14</f>
        <v>0</v>
      </c>
      <c r="C20" s="40"/>
      <c r="D20" s="34" t="s">
        <v>66</v>
      </c>
    </row>
    <row r="21" spans="1:4" x14ac:dyDescent="0.2">
      <c r="B21" s="36">
        <f>C21/$C$14</f>
        <v>0</v>
      </c>
      <c r="C21" s="40">
        <f>C14-C15-C16-C17-C19-C20</f>
        <v>0</v>
      </c>
      <c r="D21" s="34" t="s">
        <v>71</v>
      </c>
    </row>
    <row r="22" spans="1:4" x14ac:dyDescent="0.2">
      <c r="D22" t="s">
        <v>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11"/>
  <sheetViews>
    <sheetView showGridLines="0" workbookViewId="0">
      <selection activeCell="B14" sqref="B14"/>
    </sheetView>
  </sheetViews>
  <sheetFormatPr baseColWidth="10" defaultColWidth="8.83203125" defaultRowHeight="15" x14ac:dyDescent="0.2"/>
  <cols>
    <col min="1" max="1" width="19.83203125" bestFit="1" customWidth="1"/>
    <col min="2" max="13" width="9.1640625" style="23" bestFit="1" customWidth="1"/>
  </cols>
  <sheetData>
    <row r="3" spans="1:13" x14ac:dyDescent="0.2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">
      <c r="A4" t="s">
        <v>76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</row>
    <row r="5" spans="1:13" x14ac:dyDescent="0.2">
      <c r="A5" t="s">
        <v>69</v>
      </c>
      <c r="B5" s="37">
        <f>'2020 SUMMARY'!C74</f>
        <v>11490</v>
      </c>
      <c r="C5" s="37">
        <f>'2020 SUMMARY'!D74</f>
        <v>12880</v>
      </c>
      <c r="D5" s="37">
        <f>'2020 SUMMARY'!E74</f>
        <v>13870</v>
      </c>
      <c r="E5" s="37">
        <f>'2020 SUMMARY'!F74</f>
        <v>14860</v>
      </c>
      <c r="F5" s="37">
        <f>'2020 SUMMARY'!G74</f>
        <v>15850</v>
      </c>
      <c r="G5" s="37">
        <f>'2020 SUMMARY'!H74</f>
        <v>16840</v>
      </c>
      <c r="H5" s="37">
        <f>'2020 SUMMARY'!I74</f>
        <v>17830</v>
      </c>
      <c r="I5" s="37">
        <f>'2020 SUMMARY'!J74</f>
        <v>18820</v>
      </c>
      <c r="J5" s="37">
        <f>'2020 SUMMARY'!K74</f>
        <v>19410</v>
      </c>
      <c r="K5" s="37">
        <f>'2020 SUMMARY'!L74</f>
        <v>20400</v>
      </c>
      <c r="L5" s="37">
        <f>'2020 SUMMARY'!M74</f>
        <v>21390</v>
      </c>
      <c r="M5" s="37">
        <f>'2020 SUMMARY'!N74</f>
        <v>22380</v>
      </c>
    </row>
    <row r="6" spans="1:13" x14ac:dyDescent="0.2">
      <c r="A6" t="s">
        <v>74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x14ac:dyDescent="0.2">
      <c r="A7" s="26" t="s">
        <v>74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x14ac:dyDescent="0.2">
      <c r="A8" t="s">
        <v>75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x14ac:dyDescent="0.2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x14ac:dyDescent="0.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</row>
    <row r="11" spans="1:13" x14ac:dyDescent="0.2">
      <c r="A11" t="s">
        <v>38</v>
      </c>
      <c r="B11" s="38">
        <f>SUM(B5:B10)</f>
        <v>11490</v>
      </c>
      <c r="C11" s="38">
        <f>SUM(C5:C10)</f>
        <v>12880</v>
      </c>
      <c r="D11" s="38">
        <f t="shared" ref="D11:M11" si="0">SUM(D5:D10)</f>
        <v>13870</v>
      </c>
      <c r="E11" s="38">
        <f t="shared" si="0"/>
        <v>14860</v>
      </c>
      <c r="F11" s="38">
        <f t="shared" si="0"/>
        <v>15850</v>
      </c>
      <c r="G11" s="38">
        <f t="shared" si="0"/>
        <v>16840</v>
      </c>
      <c r="H11" s="38">
        <f t="shared" si="0"/>
        <v>17830</v>
      </c>
      <c r="I11" s="38">
        <f t="shared" si="0"/>
        <v>18820</v>
      </c>
      <c r="J11" s="38">
        <f t="shared" si="0"/>
        <v>19410</v>
      </c>
      <c r="K11" s="38">
        <f t="shared" si="0"/>
        <v>20400</v>
      </c>
      <c r="L11" s="38">
        <f t="shared" si="0"/>
        <v>21390</v>
      </c>
      <c r="M11" s="38">
        <f t="shared" si="0"/>
        <v>22380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2020 SUMMARY</vt:lpstr>
      <vt:lpstr>Spending Split</vt:lpstr>
      <vt:lpstr>Savings &amp; Cash Total</vt:lpstr>
    </vt:vector>
  </TitlesOfParts>
  <Company>George Weston Foods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Glinder Bayley</dc:creator>
  <cp:lastModifiedBy>Microsoft Office User</cp:lastModifiedBy>
  <dcterms:created xsi:type="dcterms:W3CDTF">2017-03-01T04:24:11Z</dcterms:created>
  <dcterms:modified xsi:type="dcterms:W3CDTF">2020-03-17T05:19:31Z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GB Budget.xlsx</vt:lpwstr>
  </property>
</Properties>
</file>